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6717111-C015-4548-BE43-0203F7371E3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nero feb2022" sheetId="50" r:id="rId1"/>
  </sheets>
  <definedNames>
    <definedName name="_xlnm.Print_Area" localSheetId="0">'enero feb2022'!$A$3:$L$51</definedName>
    <definedName name="_xlnm.Print_Titles" localSheetId="0">'enero feb2022'!$3:$14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50" l="1"/>
  <c r="L48" i="50"/>
  <c r="F36" i="50" l="1"/>
  <c r="I36" i="50"/>
  <c r="L20" i="50"/>
  <c r="L21" i="50" s="1"/>
  <c r="L22" i="50" s="1"/>
  <c r="L23" i="50" s="1"/>
  <c r="L24" i="50" s="1"/>
  <c r="L25" i="50" s="1"/>
  <c r="L26" i="50" s="1"/>
  <c r="L27" i="50" s="1"/>
  <c r="L28" i="50" s="1"/>
  <c r="L29" i="50" s="1"/>
  <c r="L30" i="50" s="1"/>
  <c r="L31" i="50" s="1"/>
  <c r="L32" i="50" s="1"/>
  <c r="L33" i="50" s="1"/>
  <c r="L34" i="50" s="1"/>
  <c r="L35" i="50" s="1"/>
  <c r="L36" i="50" s="1"/>
  <c r="L37" i="50" s="1"/>
  <c r="L38" i="50" s="1"/>
  <c r="L39" i="50" s="1"/>
  <c r="L40" i="50" s="1"/>
  <c r="L41" i="50" s="1"/>
  <c r="L42" i="50" s="1"/>
  <c r="L43" i="50" s="1"/>
  <c r="L18" i="50"/>
  <c r="L17" i="50"/>
  <c r="L16" i="50"/>
  <c r="H18" i="50" l="1"/>
  <c r="J44" i="50"/>
  <c r="I44" i="50" l="1"/>
  <c r="L19" i="50"/>
  <c r="L44" i="50" l="1"/>
</calcChain>
</file>

<file path=xl/sharedStrings.xml><?xml version="1.0" encoding="utf-8"?>
<sst xmlns="http://schemas.openxmlformats.org/spreadsheetml/2006/main" count="114" uniqueCount="71">
  <si>
    <t>Fecha</t>
  </si>
  <si>
    <t>No. Ck/Transf.</t>
  </si>
  <si>
    <t>Descripcion</t>
  </si>
  <si>
    <t>MINISTERIO DE LA MUJER</t>
  </si>
  <si>
    <t>organismo financiador</t>
  </si>
  <si>
    <t xml:space="preserve">Agencia Española de Cooperación Internacional para el Desarrollo </t>
  </si>
  <si>
    <t>REVISADO POR:</t>
  </si>
  <si>
    <t>960-033772-8</t>
  </si>
  <si>
    <t>240-015284-0</t>
  </si>
  <si>
    <r>
      <rPr>
        <b/>
        <sz val="11"/>
        <color theme="1"/>
        <rFont val="Calibri"/>
        <family val="2"/>
        <scheme val="minor"/>
      </rPr>
      <t>Gasto</t>
    </r>
    <r>
      <rPr>
        <sz val="11"/>
        <color theme="1"/>
        <rFont val="Calibri"/>
        <family val="2"/>
        <scheme val="minor"/>
      </rPr>
      <t>s en monedas   RD$</t>
    </r>
  </si>
  <si>
    <t>No. Cuentas Bancarias</t>
  </si>
  <si>
    <t>Donacion para el fortalecimiento de  capacidades a las instituciones vinculadas a la prevención de todas formas de violencia contra mujeres y niñas(os) , la trata interna con fines de explotación sexual y /o laboral y la protección de las victimas.</t>
  </si>
  <si>
    <t>Imputacion del          Gatos (Objetal)</t>
  </si>
  <si>
    <t xml:space="preserve">Gastos en Monedas Extranjera           </t>
  </si>
  <si>
    <t>Tasa cambiaria</t>
  </si>
  <si>
    <t>transf, 4524000000004</t>
  </si>
  <si>
    <t>Aporte reunión del "Consejo de Ministras de Centro America (COMCA)</t>
  </si>
  <si>
    <t>RELACION INGRESOS Y EGRESOS</t>
  </si>
  <si>
    <t>Balance        Ingresos En Monedas Extranjera</t>
  </si>
  <si>
    <t>240-012102-2</t>
  </si>
  <si>
    <t>Aporte , Para selección de Centros Educativos , para la formación de Jovenes multipicadores 2020</t>
  </si>
  <si>
    <t>AUTORIZADO POR:</t>
  </si>
  <si>
    <t>PREPARADO POR :</t>
  </si>
  <si>
    <t>IVELISSE VARGAS S.</t>
  </si>
  <si>
    <t>RAISA ROBLES N.</t>
  </si>
  <si>
    <t>FELIX de JESUS RAMIREZ</t>
  </si>
  <si>
    <t>transf, M1805006</t>
  </si>
  <si>
    <t>2.2.8.2.01</t>
  </si>
  <si>
    <t>operativa Recursos Directos</t>
  </si>
  <si>
    <r>
      <t xml:space="preserve">“Donacion Cooperacion Española ;  para la </t>
    </r>
    <r>
      <rPr>
        <b/>
        <i/>
        <sz val="9"/>
        <color indexed="8"/>
        <rFont val="Calibri"/>
        <family val="2"/>
        <scheme val="minor"/>
      </rPr>
      <t xml:space="preserve">Mejora de la Calidad de los Servicios dirigidos a la Atención y Protección Eficaz a Víctimas de Violencia de Género en  República </t>
    </r>
  </si>
  <si>
    <t>Transferencia</t>
  </si>
  <si>
    <t>colectora Rep.Dom</t>
  </si>
  <si>
    <t>bce al 28/02/2022</t>
  </si>
  <si>
    <r>
      <rPr>
        <b/>
        <sz val="11"/>
        <color theme="1"/>
        <rFont val="Calibri"/>
        <family val="2"/>
        <scheme val="minor"/>
      </rPr>
      <t>Balance Inicial del 28 FEBRERO 2022         Ingresos</t>
    </r>
    <r>
      <rPr>
        <sz val="11"/>
        <color theme="1"/>
        <rFont val="Calibri"/>
        <family val="2"/>
        <scheme val="minor"/>
      </rPr>
      <t xml:space="preserve"> en Monedas RD$</t>
    </r>
  </si>
  <si>
    <t>Balance al 31 de MARZO 2022</t>
  </si>
  <si>
    <t>US$54.08</t>
  </si>
  <si>
    <t>BANCO CENTROAMERICANO DE INTEGRACION ECONOMICA</t>
  </si>
  <si>
    <t>Transferencia Cta Colectora</t>
  </si>
  <si>
    <t>US$5,000.00</t>
  </si>
  <si>
    <t>cargos bancarios corresp. Al mes   marzo2022</t>
  </si>
  <si>
    <t>N/A</t>
  </si>
  <si>
    <t>CK. 289</t>
  </si>
  <si>
    <t>CK. 290</t>
  </si>
  <si>
    <t>Pago retenciones de impuestos del 5%,  por la cuenta operativa  a suplidores del estado, correspondiente al  mes diciembre 2021.</t>
  </si>
  <si>
    <t>Pago por derecho a uso de suelo y revision de los planos, para iniciar la construccion del centro para la promocion de la salud integral de los adolescentes en san juan de la maguana.</t>
  </si>
  <si>
    <t>KOREA</t>
  </si>
  <si>
    <t>CK.1694</t>
  </si>
  <si>
    <t>CK.1695</t>
  </si>
  <si>
    <t>Pago a APB, SRL   ncf: B1500000151, por refrigerio y almuerzo para los encuentros de padres, madres y multiplicadores/as del segundo grupo de los liceos eugenio maria de hostos, Ramon Emilio Jimenez y Pedro Henriquez Ureña, el 19,  20, 26 y 28 de enero 2022.</t>
  </si>
  <si>
    <t>CK.1696</t>
  </si>
  <si>
    <t>CK.1697</t>
  </si>
  <si>
    <t>Pago viaticos A YOVANNY CORNIEL  por participar en la reunion de seguimiento con las/los coordinadores/as del segundo grupo de multiplicadores/as del proyecto de prevencion de embarazo en adolescentes en republica dominicana, fase III, efectuado en san juan el 10 de febrero 2022.</t>
  </si>
  <si>
    <t>Pago viaticos A YUDELKA BELLO  por participar en la reunion de seguimiento con las/los coordinadores/as del segundo grupo de multiplicadores/as del proyecto de prevencion de embarazo en adolescentes en republica dominicana, fase III, efectuado en san juan el 10 de febrero 2022.</t>
  </si>
  <si>
    <t>Pago viaticos A YOVANNY CORNIEL    para trasladar al personal que participo en el taller de seguimiento con las/los coordinadores/as del segundo grupo de multiplicadores/as del proyecto de prevencion de embarazo en adolescentes en republica dominicana, fase IIi, efectuado san juan el 25 y 26 de enero 2022.</t>
  </si>
  <si>
    <t>Pago viaticos  A YOVANNY CORNIEL ,para trasladar al personal que participo en el taller de seguimiento con las/los coordinadores/as del segundo grupo de multiplicadores/as del proyecto de prevencion de embarazo en adolescentes en republica dominicana, fase III, efectuado san juan el 18 y 19 de enero 2022.</t>
  </si>
  <si>
    <t>CK.1698</t>
  </si>
  <si>
    <t>CK.1699</t>
  </si>
  <si>
    <t xml:space="preserve">Pago AL COLECTOR DE IMPUESTOS ,retenciones impuestos del 5%  y 10%, a los suplidores del estado por la cuenta koica, correspondiente a los meses de noviembre, diciembre 2021 y enero 2022. </t>
  </si>
  <si>
    <t>CK.1700</t>
  </si>
  <si>
    <t xml:space="preserve">Pago  AL COLECTOR DE IMPUESTOS . retenciones impuestos de ITBIS facturado 30%,  a los suplidores del estado  por  la cuenta koica, correspondiente a los  meses  de noviembre 2021 y enero 2022. </t>
  </si>
  <si>
    <t>TRASNSF.</t>
  </si>
  <si>
    <t xml:space="preserve"> Pago Incentivos a coordinadores , marzo 2022</t>
  </si>
  <si>
    <t>CK.1701</t>
  </si>
  <si>
    <t>Pago viaticos A JOVANNY CORNIEL , para transportar al personal que asistio al taller de capacitacion del 2do. grupo de las/los multiplicadores del liceo pedro henriquez ureña y politecnico fe y alegria, efectuado los dias 16 y 17 de marzo 2022.</t>
  </si>
  <si>
    <t>Pago viaticos A JOVANNY CORNIEL  para trasladar los multiplicadores que asistiran a la graduacion del primer grupo de multiplicadores, a efectuarse en san juan del 30 de marzo al 1ero. de abril 2022.</t>
  </si>
  <si>
    <t>CK.1702</t>
  </si>
  <si>
    <r>
      <t xml:space="preserve">Del </t>
    </r>
    <r>
      <rPr>
        <b/>
        <u/>
        <sz val="11"/>
        <color theme="1"/>
        <rFont val="Calibri"/>
        <family val="2"/>
        <scheme val="minor"/>
      </rPr>
      <t xml:space="preserve"> 28  FEBRERO 2022  al 31 de MARZO  del 2022</t>
    </r>
  </si>
  <si>
    <r>
      <t>Aporte  (</t>
    </r>
    <r>
      <rPr>
        <b/>
        <i/>
        <sz val="9"/>
        <rFont val="Calibri"/>
        <family val="2"/>
        <scheme val="minor"/>
      </rPr>
      <t>BANCO CENTROAMERICANO DE INTEGRACION ECONOMICA</t>
    </r>
    <r>
      <rPr>
        <i/>
        <sz val="9"/>
        <rFont val="Calibri"/>
        <family val="2"/>
        <scheme val="minor"/>
      </rPr>
      <t xml:space="preserve">) </t>
    </r>
    <r>
      <rPr>
        <b/>
        <i/>
        <sz val="9"/>
        <rFont val="Calibri"/>
        <family val="2"/>
        <scheme val="minor"/>
      </rPr>
      <t>BCIE</t>
    </r>
    <r>
      <rPr>
        <i/>
        <sz val="9"/>
        <rFont val="Calibri"/>
        <family val="2"/>
        <scheme val="minor"/>
      </rPr>
      <t xml:space="preserve"> (Contrapartida para las actividades de  conmeracion' dia internacional de la mujer'</t>
    </r>
  </si>
  <si>
    <t>Pago a INVERPLATA , por  servicio de refrigerios y almuerzos para las personas que participaron en el taller de LITIGACION , Depto de Atencion a la Violencia</t>
  </si>
  <si>
    <t>ORDEN DE PAGO UEPEX 259</t>
  </si>
  <si>
    <t>BANCO RESERVA REP. DOM ,CTA 7309001001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</si>
</sst>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\ * #,##0.00_-;\-[$€-2]\ * #,##0.00_-;_-[$€-2]\ * &quot;-&quot;??_-;_-@_-"/>
    <numFmt numFmtId="167" formatCode="_-[$RD$-1C0A]* #,##0.00_-;\-[$RD$-1C0A]* #,##0.00_-;_-[$RD$-1C0A]* &quot;-&quot;??_-;_-@_-"/>
    <numFmt numFmtId="168" formatCode="_([$€-2]\ * #,##0.00_);_([$€-2]\ * \(#,##0.00\);_([$€-2]\ * &quot;-&quot;??_);_(@_)"/>
    <numFmt numFmtId="169" formatCode="_-* #,##0.00\ [$€-C0A]_-;\-* #,##0.00\ [$€-C0A]_-;_-* &quot;-&quot;??\ [$€-C0A]_-;_-@_-"/>
    <numFmt numFmtId="170" formatCode="_-[$£-809]* #,##0.00_-;\-[$£-809]* #,##0.00_-;_-[$£-8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badi"/>
      <family val="2"/>
    </font>
    <font>
      <i/>
      <sz val="12"/>
      <color indexed="8"/>
      <name val="Arial"/>
      <family val="2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44" fontId="0" fillId="0" borderId="0" xfId="0" applyNumberFormat="1"/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/>
    <xf numFmtId="169" fontId="0" fillId="0" borderId="8" xfId="0" applyNumberFormat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vertic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vertical="center"/>
    </xf>
    <xf numFmtId="14" fontId="9" fillId="0" borderId="10" xfId="0" applyNumberFormat="1" applyFont="1" applyBorder="1" applyAlignment="1">
      <alignment horizontal="left" vertical="center"/>
    </xf>
    <xf numFmtId="167" fontId="9" fillId="0" borderId="10" xfId="0" applyNumberFormat="1" applyFont="1" applyBorder="1" applyAlignment="1">
      <alignment vertical="center"/>
    </xf>
    <xf numFmtId="167" fontId="9" fillId="0" borderId="10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>
      <alignment vertical="center"/>
    </xf>
    <xf numFmtId="166" fontId="9" fillId="0" borderId="10" xfId="0" applyNumberFormat="1" applyFont="1" applyBorder="1" applyAlignment="1">
      <alignment horizontal="center" vertical="center"/>
    </xf>
    <xf numFmtId="168" fontId="9" fillId="0" borderId="10" xfId="0" applyNumberFormat="1" applyFont="1" applyBorder="1" applyAlignment="1">
      <alignment horizontal="center" vertical="center"/>
    </xf>
    <xf numFmtId="165" fontId="9" fillId="0" borderId="10" xfId="1" applyFont="1" applyBorder="1" applyAlignment="1">
      <alignment vertical="center"/>
    </xf>
    <xf numFmtId="0" fontId="9" fillId="0" borderId="10" xfId="1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14" xfId="0" applyFont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0" fontId="9" fillId="0" borderId="10" xfId="0" applyFont="1" applyBorder="1" applyAlignment="1">
      <alignment vertical="center"/>
    </xf>
    <xf numFmtId="170" fontId="9" fillId="0" borderId="10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68" fontId="9" fillId="0" borderId="1" xfId="0" applyNumberFormat="1" applyFont="1" applyBorder="1" applyAlignment="1">
      <alignment horizontal="center" vertical="center"/>
    </xf>
    <xf numFmtId="165" fontId="9" fillId="0" borderId="1" xfId="1" applyFont="1" applyBorder="1" applyAlignment="1">
      <alignment vertical="center"/>
    </xf>
    <xf numFmtId="167" fontId="9" fillId="0" borderId="13" xfId="0" applyNumberFormat="1" applyFont="1" applyBorder="1" applyAlignment="1">
      <alignment vertical="center"/>
    </xf>
    <xf numFmtId="43" fontId="9" fillId="0" borderId="10" xfId="3" applyFont="1" applyBorder="1" applyAlignment="1"/>
    <xf numFmtId="0" fontId="9" fillId="0" borderId="10" xfId="0" applyFont="1" applyBorder="1" applyAlignment="1">
      <alignment horizontal="left" vertical="center"/>
    </xf>
    <xf numFmtId="14" fontId="9" fillId="0" borderId="10" xfId="0" applyNumberFormat="1" applyFont="1" applyBorder="1" applyAlignment="1">
      <alignment vertical="center"/>
    </xf>
    <xf numFmtId="44" fontId="8" fillId="0" borderId="10" xfId="2" applyFont="1" applyBorder="1" applyAlignment="1"/>
    <xf numFmtId="0" fontId="2" fillId="0" borderId="11" xfId="0" applyFont="1" applyBorder="1" applyAlignment="1"/>
    <xf numFmtId="0" fontId="9" fillId="0" borderId="1" xfId="0" applyFont="1" applyBorder="1" applyAlignment="1"/>
    <xf numFmtId="0" fontId="10" fillId="0" borderId="9" xfId="0" applyFont="1" applyBorder="1" applyAlignment="1"/>
    <xf numFmtId="167" fontId="10" fillId="0" borderId="9" xfId="0" applyNumberFormat="1" applyFont="1" applyBorder="1" applyAlignment="1"/>
    <xf numFmtId="168" fontId="10" fillId="0" borderId="9" xfId="0" applyNumberFormat="1" applyFont="1" applyBorder="1" applyAlignment="1"/>
    <xf numFmtId="165" fontId="10" fillId="0" borderId="9" xfId="0" applyNumberFormat="1" applyFont="1" applyBorder="1" applyAlignment="1"/>
    <xf numFmtId="44" fontId="10" fillId="0" borderId="16" xfId="0" applyNumberFormat="1" applyFont="1" applyBorder="1" applyAlignment="1"/>
    <xf numFmtId="0" fontId="9" fillId="0" borderId="6" xfId="0" applyFont="1" applyBorder="1" applyAlignment="1"/>
    <xf numFmtId="44" fontId="9" fillId="0" borderId="7" xfId="0" applyNumberFormat="1" applyFont="1" applyBorder="1" applyAlignment="1"/>
    <xf numFmtId="0" fontId="9" fillId="0" borderId="0" xfId="0" applyFont="1" applyAlignment="1"/>
    <xf numFmtId="168" fontId="9" fillId="0" borderId="0" xfId="0" applyNumberFormat="1" applyFont="1" applyAlignment="1"/>
    <xf numFmtId="164" fontId="9" fillId="0" borderId="0" xfId="0" applyNumberFormat="1" applyFont="1" applyAlignment="1"/>
    <xf numFmtId="44" fontId="9" fillId="0" borderId="0" xfId="0" applyNumberFormat="1" applyFont="1" applyAlignment="1"/>
    <xf numFmtId="0" fontId="0" fillId="2" borderId="0" xfId="0" applyFill="1" applyAlignment="1">
      <alignment vertical="center" wrapText="1"/>
    </xf>
    <xf numFmtId="169" fontId="0" fillId="2" borderId="0" xfId="0" applyNumberFormat="1" applyFill="1" applyAlignment="1">
      <alignment horizontal="center" vertical="center" wrapText="1"/>
    </xf>
    <xf numFmtId="14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43" fontId="9" fillId="0" borderId="10" xfId="3" applyFont="1" applyFill="1" applyBorder="1" applyAlignment="1"/>
    <xf numFmtId="0" fontId="9" fillId="0" borderId="10" xfId="1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wrapText="1"/>
    </xf>
    <xf numFmtId="166" fontId="9" fillId="0" borderId="12" xfId="0" applyNumberFormat="1" applyFont="1" applyBorder="1" applyAlignment="1">
      <alignment horizontal="center" vertical="center"/>
    </xf>
    <xf numFmtId="0" fontId="11" fillId="0" borderId="10" xfId="0" applyFont="1" applyBorder="1" applyAlignment="1"/>
    <xf numFmtId="43" fontId="11" fillId="0" borderId="10" xfId="3" applyFont="1" applyFill="1" applyBorder="1" applyAlignment="1"/>
    <xf numFmtId="0" fontId="0" fillId="0" borderId="5" xfId="0" applyBorder="1" applyAlignment="1"/>
    <xf numFmtId="0" fontId="10" fillId="0" borderId="2" xfId="0" applyFont="1" applyFill="1" applyBorder="1" applyAlignment="1">
      <alignment horizontal="center" wrapText="1"/>
    </xf>
    <xf numFmtId="169" fontId="15" fillId="0" borderId="10" xfId="1" applyNumberFormat="1" applyFont="1" applyBorder="1" applyAlignment="1">
      <alignment wrapText="1"/>
    </xf>
    <xf numFmtId="0" fontId="12" fillId="0" borderId="10" xfId="0" applyFont="1" applyBorder="1" applyAlignment="1">
      <alignment wrapText="1"/>
    </xf>
    <xf numFmtId="165" fontId="15" fillId="0" borderId="10" xfId="1" applyFont="1" applyBorder="1" applyAlignment="1">
      <alignment wrapText="1"/>
    </xf>
    <xf numFmtId="0" fontId="0" fillId="0" borderId="13" xfId="0" applyBorder="1" applyAlignment="1"/>
    <xf numFmtId="166" fontId="9" fillId="0" borderId="1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wrapText="1"/>
    </xf>
    <xf numFmtId="43" fontId="0" fillId="0" borderId="10" xfId="0" applyNumberFormat="1" applyBorder="1" applyAlignment="1"/>
    <xf numFmtId="170" fontId="15" fillId="0" borderId="10" xfId="0" applyNumberFormat="1" applyFont="1" applyBorder="1" applyAlignment="1">
      <alignment wrapText="1"/>
    </xf>
    <xf numFmtId="170" fontId="9" fillId="0" borderId="10" xfId="0" applyNumberFormat="1" applyFont="1" applyBorder="1" applyAlignment="1"/>
    <xf numFmtId="43" fontId="11" fillId="0" borderId="10" xfId="3" applyFont="1" applyBorder="1"/>
    <xf numFmtId="43" fontId="7" fillId="0" borderId="10" xfId="3" applyFont="1" applyBorder="1"/>
    <xf numFmtId="0" fontId="9" fillId="0" borderId="10" xfId="0" applyFont="1" applyBorder="1" applyAlignment="1">
      <alignment horizontal="center"/>
    </xf>
    <xf numFmtId="43" fontId="0" fillId="0" borderId="10" xfId="3" applyFont="1" applyBorder="1"/>
    <xf numFmtId="0" fontId="9" fillId="0" borderId="0" xfId="0" applyFont="1" applyAlignment="1">
      <alignment wrapText="1"/>
    </xf>
    <xf numFmtId="0" fontId="17" fillId="0" borderId="2" xfId="0" applyFont="1" applyBorder="1"/>
    <xf numFmtId="4" fontId="18" fillId="0" borderId="0" xfId="0" applyNumberFormat="1" applyFont="1"/>
    <xf numFmtId="49" fontId="16" fillId="0" borderId="10" xfId="0" applyNumberFormat="1" applyFont="1" applyBorder="1" applyAlignment="1">
      <alignment horizontal="left" wrapText="1"/>
    </xf>
    <xf numFmtId="14" fontId="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5" fontId="16" fillId="0" borderId="0" xfId="1" applyFont="1" applyAlignment="1">
      <alignment horizontal="right"/>
    </xf>
    <xf numFmtId="43" fontId="9" fillId="0" borderId="17" xfId="3" applyFont="1" applyFill="1" applyBorder="1" applyAlignment="1"/>
    <xf numFmtId="165" fontId="16" fillId="0" borderId="17" xfId="1" applyFont="1" applyBorder="1" applyAlignment="1">
      <alignment horizontal="right"/>
    </xf>
    <xf numFmtId="43" fontId="7" fillId="0" borderId="18" xfId="3" applyFont="1" applyFill="1" applyBorder="1" applyAlignment="1"/>
    <xf numFmtId="43" fontId="7" fillId="0" borderId="17" xfId="3" applyFont="1" applyFill="1" applyBorder="1" applyAlignment="1"/>
    <xf numFmtId="49" fontId="16" fillId="0" borderId="10" xfId="0" applyNumberFormat="1" applyFont="1" applyBorder="1" applyAlignment="1">
      <alignment horizontal="left"/>
    </xf>
    <xf numFmtId="43" fontId="0" fillId="0" borderId="0" xfId="0" applyNumberFormat="1"/>
    <xf numFmtId="0" fontId="19" fillId="0" borderId="10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left" wrapText="1"/>
    </xf>
    <xf numFmtId="169" fontId="0" fillId="0" borderId="10" xfId="0" applyNumberFormat="1" applyBorder="1" applyAlignment="1"/>
    <xf numFmtId="0" fontId="7" fillId="0" borderId="10" xfId="0" applyFont="1" applyBorder="1" applyAlignment="1">
      <alignment horizontal="center" wrapText="1"/>
    </xf>
    <xf numFmtId="0" fontId="10" fillId="0" borderId="12" xfId="0" applyFont="1" applyBorder="1" applyAlignment="1">
      <alignment vertical="center" wrapText="1"/>
    </xf>
  </cellXfs>
  <cellStyles count="4">
    <cellStyle name="Millares" xfId="1" builtinId="3"/>
    <cellStyle name="Millares 2 2 2" xfId="3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2057400</xdr:colOff>
      <xdr:row>2</xdr:row>
      <xdr:rowOff>152400</xdr:rowOff>
    </xdr:from>
    <xdr:to>
      <xdr:col>4</xdr:col>
      <xdr:colOff>3190875</xdr:colOff>
      <xdr:row>7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4CF014-401E-4064-AC83-A1BBE377A9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533400"/>
          <a:ext cx="113347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E502-1592-48EE-93D4-10E08BAAC41F}">
  <dimension ref="A4:M53"/>
  <sheetViews>
    <sheetView tabSelected="1" topLeftCell="A4" workbookViewId="0">
      <selection activeCell="H45" sqref="H45"/>
    </sheetView>
  </sheetViews>
  <sheetFormatPr baseColWidth="10" defaultRowHeight="15" x14ac:dyDescent="0.25"/>
  <cols>
    <col min="1" max="1" width="15.7109375" customWidth="1"/>
    <col min="2" max="2" width="16.140625" customWidth="1"/>
    <col min="3" max="3" width="15" customWidth="1"/>
    <col min="4" max="4" width="14.7109375" customWidth="1"/>
    <col min="5" max="5" width="55.5703125" customWidth="1"/>
    <col min="6" max="6" width="13" bestFit="1" customWidth="1"/>
    <col min="8" max="8" width="15.140625" customWidth="1"/>
    <col min="10" max="10" width="15" bestFit="1" customWidth="1"/>
    <col min="12" max="12" width="14.85546875" customWidth="1"/>
    <col min="13" max="13" width="15.7109375" customWidth="1"/>
    <col min="14" max="14" width="12.5703125" bestFit="1" customWidth="1"/>
  </cols>
  <sheetData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37"/>
      <c r="J8" s="1"/>
      <c r="K8" s="1"/>
      <c r="L8" s="1"/>
    </row>
    <row r="9" spans="1:13" ht="18.75" x14ac:dyDescent="0.25">
      <c r="A9" s="103" t="s">
        <v>3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3" ht="15.75" x14ac:dyDescent="0.25">
      <c r="A10" s="104" t="s">
        <v>17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3" x14ac:dyDescent="0.25">
      <c r="A11" s="105" t="s">
        <v>66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15.75" thickBot="1" x14ac:dyDescent="0.3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3" ht="75.75" thickBot="1" x14ac:dyDescent="0.3">
      <c r="A14" s="6" t="s">
        <v>0</v>
      </c>
      <c r="B14" s="5" t="s">
        <v>4</v>
      </c>
      <c r="C14" s="3" t="s">
        <v>1</v>
      </c>
      <c r="D14" s="4" t="s">
        <v>10</v>
      </c>
      <c r="E14" s="5" t="s">
        <v>2</v>
      </c>
      <c r="F14" s="4" t="s">
        <v>18</v>
      </c>
      <c r="G14" s="11" t="s">
        <v>14</v>
      </c>
      <c r="H14" s="61" t="s">
        <v>33</v>
      </c>
      <c r="I14" s="62" t="s">
        <v>13</v>
      </c>
      <c r="J14" s="4" t="s">
        <v>9</v>
      </c>
      <c r="K14" s="4" t="s">
        <v>12</v>
      </c>
      <c r="L14" s="14" t="s">
        <v>34</v>
      </c>
    </row>
    <row r="15" spans="1:13" ht="48.75" x14ac:dyDescent="0.25">
      <c r="A15" s="46" t="s">
        <v>32</v>
      </c>
      <c r="B15" s="18" t="s">
        <v>5</v>
      </c>
      <c r="C15" s="19" t="s">
        <v>26</v>
      </c>
      <c r="D15" s="38" t="s">
        <v>7</v>
      </c>
      <c r="E15" s="102" t="s">
        <v>11</v>
      </c>
      <c r="F15" s="13">
        <v>5045.1499999999996</v>
      </c>
      <c r="G15" s="39">
        <v>56.2</v>
      </c>
      <c r="H15" s="47">
        <v>283535.52</v>
      </c>
      <c r="I15" s="24"/>
      <c r="J15" s="28">
        <v>0</v>
      </c>
      <c r="K15" s="38"/>
      <c r="L15" s="23">
        <v>283535.52</v>
      </c>
      <c r="M15" s="10"/>
    </row>
    <row r="16" spans="1:13" ht="24.75" x14ac:dyDescent="0.25">
      <c r="A16" s="46" t="s">
        <v>32</v>
      </c>
      <c r="B16" s="74" t="s">
        <v>28</v>
      </c>
      <c r="C16" s="19" t="s">
        <v>15</v>
      </c>
      <c r="D16" s="38" t="s">
        <v>8</v>
      </c>
      <c r="E16" s="17" t="s">
        <v>16</v>
      </c>
      <c r="F16" s="25"/>
      <c r="G16" s="26"/>
      <c r="H16" s="47">
        <v>16649.400000000001</v>
      </c>
      <c r="I16" s="27"/>
      <c r="J16" s="28">
        <v>0</v>
      </c>
      <c r="K16" s="29"/>
      <c r="L16" s="23">
        <f>L15+H16-J16</f>
        <v>300184.92000000004</v>
      </c>
      <c r="M16" s="10"/>
    </row>
    <row r="17" spans="1:13" ht="24.75" x14ac:dyDescent="0.25">
      <c r="A17" s="46" t="s">
        <v>32</v>
      </c>
      <c r="B17" s="20" t="s">
        <v>45</v>
      </c>
      <c r="C17" s="12"/>
      <c r="D17" s="21" t="s">
        <v>19</v>
      </c>
      <c r="E17" s="17" t="s">
        <v>20</v>
      </c>
      <c r="G17" s="26"/>
      <c r="H17" s="47">
        <v>757987.04</v>
      </c>
      <c r="I17" s="27"/>
      <c r="J17" s="28">
        <v>0</v>
      </c>
      <c r="K17" s="29"/>
      <c r="L17" s="23">
        <f>L16+H17-J17</f>
        <v>1058171.96</v>
      </c>
      <c r="M17" s="10"/>
    </row>
    <row r="18" spans="1:13" ht="45.75" customHeight="1" x14ac:dyDescent="0.25">
      <c r="A18" s="46" t="s">
        <v>32</v>
      </c>
      <c r="B18" s="18" t="s">
        <v>5</v>
      </c>
      <c r="C18" s="64" t="s">
        <v>30</v>
      </c>
      <c r="D18" s="21" t="s">
        <v>31</v>
      </c>
      <c r="E18" s="80" t="s">
        <v>29</v>
      </c>
      <c r="F18" s="75">
        <v>226118.48</v>
      </c>
      <c r="G18" s="82">
        <v>69.069999999999993</v>
      </c>
      <c r="H18" s="77">
        <f>F18*G18</f>
        <v>15618003.4136</v>
      </c>
      <c r="I18" s="76"/>
      <c r="J18" s="76"/>
      <c r="K18" s="29"/>
      <c r="L18" s="23">
        <f>L17+H18-J18</f>
        <v>16676175.373599999</v>
      </c>
      <c r="M18" s="10"/>
    </row>
    <row r="19" spans="1:13" ht="45.75" customHeight="1" x14ac:dyDescent="0.25">
      <c r="A19" s="22">
        <v>44628</v>
      </c>
      <c r="B19" s="74" t="s">
        <v>28</v>
      </c>
      <c r="C19" s="64" t="s">
        <v>30</v>
      </c>
      <c r="D19" s="38" t="s">
        <v>8</v>
      </c>
      <c r="E19" s="80" t="s">
        <v>37</v>
      </c>
      <c r="F19" s="75"/>
      <c r="G19" s="82"/>
      <c r="H19" s="77">
        <v>80000</v>
      </c>
      <c r="I19" s="76"/>
      <c r="J19" s="76"/>
      <c r="K19" s="29"/>
      <c r="L19" s="23">
        <f t="shared" ref="L19:L43" si="0">L18+H19-J19</f>
        <v>16756175.373599999</v>
      </c>
      <c r="M19" s="10"/>
    </row>
    <row r="20" spans="1:13" ht="45.75" customHeight="1" x14ac:dyDescent="0.25">
      <c r="A20" s="22">
        <v>44645</v>
      </c>
      <c r="B20" s="18" t="s">
        <v>36</v>
      </c>
      <c r="C20" s="64" t="s">
        <v>30</v>
      </c>
      <c r="D20" s="38" t="s">
        <v>8</v>
      </c>
      <c r="E20" s="101" t="s">
        <v>67</v>
      </c>
      <c r="F20" s="82" t="s">
        <v>38</v>
      </c>
      <c r="G20" s="82" t="s">
        <v>35</v>
      </c>
      <c r="H20" s="85">
        <v>270414</v>
      </c>
      <c r="I20" s="76"/>
      <c r="J20" s="76"/>
      <c r="K20" s="29"/>
      <c r="L20" s="23">
        <f t="shared" si="0"/>
        <v>17026589.373599999</v>
      </c>
      <c r="M20" s="10"/>
    </row>
    <row r="21" spans="1:13" ht="48.75" x14ac:dyDescent="0.25">
      <c r="A21" s="63"/>
      <c r="B21" s="18" t="s">
        <v>5</v>
      </c>
      <c r="C21" s="65" t="s">
        <v>40</v>
      </c>
      <c r="D21" s="38" t="s">
        <v>7</v>
      </c>
      <c r="E21" s="16" t="s">
        <v>39</v>
      </c>
      <c r="F21" s="25"/>
      <c r="G21" s="39"/>
      <c r="H21" s="23"/>
      <c r="I21" s="24"/>
      <c r="J21" s="44">
        <v>175</v>
      </c>
      <c r="K21" s="29" t="s">
        <v>27</v>
      </c>
      <c r="L21" s="23">
        <f t="shared" si="0"/>
        <v>17026414.373599999</v>
      </c>
      <c r="M21" s="10"/>
    </row>
    <row r="22" spans="1:13" ht="36.75" x14ac:dyDescent="0.25">
      <c r="A22" s="63">
        <v>44644</v>
      </c>
      <c r="B22" s="74" t="s">
        <v>28</v>
      </c>
      <c r="C22" s="86" t="s">
        <v>41</v>
      </c>
      <c r="D22" s="38" t="s">
        <v>8</v>
      </c>
      <c r="E22" s="16" t="s">
        <v>44</v>
      </c>
      <c r="F22" s="25"/>
      <c r="G22" s="39"/>
      <c r="H22" s="23"/>
      <c r="I22" s="24"/>
      <c r="J22" s="87">
        <v>85449.43</v>
      </c>
      <c r="K22" s="29"/>
      <c r="L22" s="23">
        <f t="shared" si="0"/>
        <v>16940964.943599999</v>
      </c>
      <c r="M22" s="10"/>
    </row>
    <row r="23" spans="1:13" ht="24.75" x14ac:dyDescent="0.25">
      <c r="A23" s="63">
        <v>44649</v>
      </c>
      <c r="B23" s="74" t="s">
        <v>28</v>
      </c>
      <c r="C23" s="86" t="s">
        <v>42</v>
      </c>
      <c r="D23" s="38" t="s">
        <v>8</v>
      </c>
      <c r="E23" s="88" t="s">
        <v>43</v>
      </c>
      <c r="F23" s="25"/>
      <c r="G23" s="39"/>
      <c r="H23" s="23"/>
      <c r="I23" s="24"/>
      <c r="J23" s="84">
        <v>1370.57</v>
      </c>
      <c r="K23" s="29"/>
      <c r="L23" s="23">
        <f t="shared" si="0"/>
        <v>16939594.373599999</v>
      </c>
      <c r="M23" s="10"/>
    </row>
    <row r="24" spans="1:13" ht="48.75" x14ac:dyDescent="0.25">
      <c r="A24" s="63">
        <v>44631</v>
      </c>
      <c r="B24" s="20" t="s">
        <v>45</v>
      </c>
      <c r="C24" s="65" t="s">
        <v>46</v>
      </c>
      <c r="D24" s="21" t="s">
        <v>19</v>
      </c>
      <c r="E24" s="16" t="s">
        <v>48</v>
      </c>
      <c r="F24" s="25"/>
      <c r="G24" s="39"/>
      <c r="H24" s="23"/>
      <c r="I24" s="24"/>
      <c r="J24" s="85">
        <v>76396</v>
      </c>
      <c r="K24" s="29"/>
      <c r="L24" s="23">
        <f t="shared" si="0"/>
        <v>16863198.373599999</v>
      </c>
      <c r="M24" s="10"/>
    </row>
    <row r="25" spans="1:13" ht="60.75" x14ac:dyDescent="0.25">
      <c r="A25" s="63">
        <v>44634</v>
      </c>
      <c r="B25" s="20" t="s">
        <v>45</v>
      </c>
      <c r="C25" s="65" t="s">
        <v>47</v>
      </c>
      <c r="D25" s="21" t="s">
        <v>19</v>
      </c>
      <c r="E25" s="88" t="s">
        <v>52</v>
      </c>
      <c r="F25" s="25"/>
      <c r="G25" s="39"/>
      <c r="H25" s="23"/>
      <c r="I25" s="24"/>
      <c r="J25" s="44">
        <v>2150</v>
      </c>
      <c r="K25" s="29"/>
      <c r="L25" s="23">
        <f t="shared" si="0"/>
        <v>16861048.373599999</v>
      </c>
      <c r="M25" s="10"/>
    </row>
    <row r="26" spans="1:13" ht="60.75" x14ac:dyDescent="0.25">
      <c r="A26" s="63">
        <v>44634</v>
      </c>
      <c r="B26" s="20" t="s">
        <v>45</v>
      </c>
      <c r="C26" s="65" t="s">
        <v>49</v>
      </c>
      <c r="D26" s="21" t="s">
        <v>19</v>
      </c>
      <c r="E26" s="16" t="s">
        <v>51</v>
      </c>
      <c r="F26" s="25"/>
      <c r="G26" s="39"/>
      <c r="H26" s="23"/>
      <c r="I26" s="24"/>
      <c r="J26" s="44">
        <v>1700</v>
      </c>
      <c r="K26" s="29"/>
      <c r="L26" s="23">
        <f t="shared" si="0"/>
        <v>16859348.373599999</v>
      </c>
      <c r="M26" s="10"/>
    </row>
    <row r="27" spans="1:13" ht="60.75" x14ac:dyDescent="0.25">
      <c r="A27" s="63">
        <v>44636</v>
      </c>
      <c r="B27" s="20" t="s">
        <v>45</v>
      </c>
      <c r="C27" s="65" t="s">
        <v>50</v>
      </c>
      <c r="D27" s="21" t="s">
        <v>19</v>
      </c>
      <c r="E27" s="16" t="s">
        <v>53</v>
      </c>
      <c r="F27" s="25"/>
      <c r="G27" s="39"/>
      <c r="H27" s="23"/>
      <c r="I27" s="24"/>
      <c r="J27" s="44">
        <v>3150</v>
      </c>
      <c r="K27" s="29"/>
      <c r="L27" s="23">
        <f t="shared" si="0"/>
        <v>16856198.373599999</v>
      </c>
      <c r="M27" s="10"/>
    </row>
    <row r="28" spans="1:13" ht="60.75" x14ac:dyDescent="0.25">
      <c r="A28" s="63">
        <v>44636</v>
      </c>
      <c r="B28" s="20" t="s">
        <v>45</v>
      </c>
      <c r="C28" s="65" t="s">
        <v>55</v>
      </c>
      <c r="D28" s="21" t="s">
        <v>19</v>
      </c>
      <c r="E28" s="16" t="s">
        <v>54</v>
      </c>
      <c r="F28" s="25"/>
      <c r="G28" s="39"/>
      <c r="H28" s="23"/>
      <c r="I28" s="24"/>
      <c r="J28" s="44">
        <v>3150</v>
      </c>
      <c r="K28" s="29"/>
      <c r="L28" s="23">
        <f t="shared" si="0"/>
        <v>16853048.373599999</v>
      </c>
      <c r="M28" s="10"/>
    </row>
    <row r="29" spans="1:13" ht="48.75" x14ac:dyDescent="0.25">
      <c r="A29" s="92">
        <v>44641</v>
      </c>
      <c r="B29" s="20" t="s">
        <v>45</v>
      </c>
      <c r="C29" s="65" t="s">
        <v>56</v>
      </c>
      <c r="D29" s="21" t="s">
        <v>19</v>
      </c>
      <c r="E29" s="16" t="s">
        <v>57</v>
      </c>
      <c r="F29" s="25"/>
      <c r="G29" s="39"/>
      <c r="H29" s="23"/>
      <c r="I29" s="24"/>
      <c r="J29" s="85">
        <v>9788.73</v>
      </c>
      <c r="K29" s="29"/>
      <c r="L29" s="23">
        <f t="shared" si="0"/>
        <v>16843259.643599998</v>
      </c>
      <c r="M29" s="10"/>
    </row>
    <row r="30" spans="1:13" ht="36.75" x14ac:dyDescent="0.25">
      <c r="A30" s="92">
        <v>44641</v>
      </c>
      <c r="B30" s="20" t="s">
        <v>45</v>
      </c>
      <c r="C30" s="65" t="s">
        <v>58</v>
      </c>
      <c r="D30" s="21" t="s">
        <v>19</v>
      </c>
      <c r="E30" s="16" t="s">
        <v>59</v>
      </c>
      <c r="F30" s="25"/>
      <c r="G30" s="39"/>
      <c r="H30" s="23"/>
      <c r="I30" s="24"/>
      <c r="J30" s="85">
        <v>7113.96</v>
      </c>
      <c r="K30" s="29"/>
      <c r="L30" s="23">
        <f t="shared" si="0"/>
        <v>16836145.683599997</v>
      </c>
      <c r="M30" s="10"/>
    </row>
    <row r="31" spans="1:13" x14ac:dyDescent="0.25">
      <c r="A31" s="92">
        <v>44644</v>
      </c>
      <c r="B31" s="20" t="s">
        <v>45</v>
      </c>
      <c r="C31" s="65" t="s">
        <v>60</v>
      </c>
      <c r="D31" s="21" t="s">
        <v>19</v>
      </c>
      <c r="E31" s="89" t="s">
        <v>61</v>
      </c>
      <c r="F31" s="25"/>
      <c r="G31" s="39"/>
      <c r="H31" s="23"/>
      <c r="I31" s="24"/>
      <c r="J31" s="44">
        <v>57600</v>
      </c>
      <c r="K31" s="29"/>
      <c r="L31" s="23">
        <f t="shared" si="0"/>
        <v>16778545.683599997</v>
      </c>
      <c r="M31" s="10"/>
    </row>
    <row r="32" spans="1:13" ht="48.75" x14ac:dyDescent="0.25">
      <c r="A32" s="63">
        <v>44644</v>
      </c>
      <c r="B32" s="20" t="s">
        <v>45</v>
      </c>
      <c r="C32" s="65" t="s">
        <v>62</v>
      </c>
      <c r="D32" s="21" t="s">
        <v>19</v>
      </c>
      <c r="E32" s="88" t="s">
        <v>63</v>
      </c>
      <c r="F32" s="25"/>
      <c r="G32" s="39"/>
      <c r="H32" s="23"/>
      <c r="I32" s="24"/>
      <c r="J32" s="90">
        <v>9450</v>
      </c>
      <c r="K32" s="29"/>
      <c r="L32" s="23">
        <f t="shared" si="0"/>
        <v>16769095.683599997</v>
      </c>
      <c r="M32" s="10"/>
    </row>
    <row r="33" spans="1:13" ht="36.75" x14ac:dyDescent="0.25">
      <c r="A33" s="93">
        <v>44648</v>
      </c>
      <c r="B33" s="20" t="s">
        <v>45</v>
      </c>
      <c r="C33" s="65" t="s">
        <v>65</v>
      </c>
      <c r="D33" s="21" t="s">
        <v>19</v>
      </c>
      <c r="E33" s="16" t="s">
        <v>64</v>
      </c>
      <c r="F33" s="25"/>
      <c r="G33" s="39"/>
      <c r="H33" s="23"/>
      <c r="I33" s="24"/>
      <c r="J33" s="44">
        <v>6300</v>
      </c>
      <c r="K33" s="29"/>
      <c r="L33" s="23">
        <f t="shared" si="0"/>
        <v>16762795.683599997</v>
      </c>
      <c r="M33" s="10"/>
    </row>
    <row r="34" spans="1:13" x14ac:dyDescent="0.25">
      <c r="A34" s="22">
        <v>44651</v>
      </c>
      <c r="B34" s="20" t="s">
        <v>45</v>
      </c>
      <c r="C34" s="65"/>
      <c r="D34" s="21" t="s">
        <v>19</v>
      </c>
      <c r="E34" s="16" t="s">
        <v>39</v>
      </c>
      <c r="F34" s="25"/>
      <c r="G34" s="39"/>
      <c r="H34" s="23"/>
      <c r="I34" s="24"/>
      <c r="J34" s="66">
        <v>416.58</v>
      </c>
      <c r="K34" s="67" t="s">
        <v>27</v>
      </c>
      <c r="L34" s="23">
        <f t="shared" si="0"/>
        <v>16762379.103599997</v>
      </c>
      <c r="M34" s="10"/>
    </row>
    <row r="35" spans="1:13" ht="24.75" x14ac:dyDescent="0.25">
      <c r="A35" s="22">
        <v>44651</v>
      </c>
      <c r="B35" s="74" t="s">
        <v>28</v>
      </c>
      <c r="C35" s="65"/>
      <c r="D35" s="38" t="s">
        <v>8</v>
      </c>
      <c r="E35" s="16" t="s">
        <v>39</v>
      </c>
      <c r="F35" s="25"/>
      <c r="G35" s="39"/>
      <c r="H35" s="23"/>
      <c r="I35" s="24"/>
      <c r="J35" s="95">
        <v>305.23</v>
      </c>
      <c r="K35" s="67"/>
      <c r="L35" s="23">
        <f t="shared" si="0"/>
        <v>16762073.873599997</v>
      </c>
      <c r="M35" s="10"/>
    </row>
    <row r="36" spans="1:13" ht="48.75" x14ac:dyDescent="0.25">
      <c r="A36" s="22">
        <v>44622</v>
      </c>
      <c r="B36" s="18" t="s">
        <v>5</v>
      </c>
      <c r="C36" s="108" t="s">
        <v>69</v>
      </c>
      <c r="D36" s="109" t="s">
        <v>70</v>
      </c>
      <c r="E36" s="106" t="s">
        <v>68</v>
      </c>
      <c r="F36" s="72">
        <f>F18-I36</f>
        <v>224157.73328486501</v>
      </c>
      <c r="G36" s="83">
        <v>66.022499999999994</v>
      </c>
      <c r="H36" s="66">
        <v>0</v>
      </c>
      <c r="I36" s="107">
        <f>J36/G36</f>
        <v>1960.746715134992</v>
      </c>
      <c r="J36" s="94">
        <v>129453.4</v>
      </c>
      <c r="K36" s="99"/>
      <c r="L36" s="23">
        <f t="shared" si="0"/>
        <v>16632620.473599996</v>
      </c>
      <c r="M36" s="10"/>
    </row>
    <row r="37" spans="1:13" x14ac:dyDescent="0.25">
      <c r="A37" s="22"/>
      <c r="B37" s="18"/>
      <c r="C37" s="64"/>
      <c r="D37" s="21"/>
      <c r="E37" s="91"/>
      <c r="F37" s="81"/>
      <c r="G37" s="83"/>
      <c r="H37" s="23"/>
      <c r="I37" s="81"/>
      <c r="J37" s="96"/>
      <c r="K37" s="99"/>
      <c r="L37" s="23">
        <f t="shared" si="0"/>
        <v>16632620.473599996</v>
      </c>
      <c r="M37" s="10"/>
    </row>
    <row r="38" spans="1:13" x14ac:dyDescent="0.25">
      <c r="A38" s="22"/>
      <c r="B38" s="18"/>
      <c r="C38" s="64"/>
      <c r="D38" s="21"/>
      <c r="E38" s="91"/>
      <c r="F38" s="81"/>
      <c r="G38" s="83"/>
      <c r="H38" s="23"/>
      <c r="I38" s="81"/>
      <c r="J38" s="96"/>
      <c r="K38" s="99"/>
      <c r="L38" s="23">
        <f t="shared" si="0"/>
        <v>16632620.473599996</v>
      </c>
      <c r="M38" s="10"/>
    </row>
    <row r="39" spans="1:13" x14ac:dyDescent="0.25">
      <c r="A39" s="63"/>
      <c r="B39" s="71"/>
      <c r="C39" s="68"/>
      <c r="D39" s="38"/>
      <c r="E39" s="69"/>
      <c r="F39" s="78"/>
      <c r="G39" s="79"/>
      <c r="H39" s="43"/>
      <c r="I39" s="78"/>
      <c r="J39" s="97"/>
      <c r="K39" s="67"/>
      <c r="L39" s="23">
        <f t="shared" si="0"/>
        <v>16632620.473599996</v>
      </c>
      <c r="M39" s="10"/>
    </row>
    <row r="40" spans="1:13" x14ac:dyDescent="0.25">
      <c r="A40" s="63"/>
      <c r="B40" s="71"/>
      <c r="C40" s="68"/>
      <c r="D40" s="38"/>
      <c r="E40" s="15"/>
      <c r="F40" s="12"/>
      <c r="G40" s="70"/>
      <c r="H40" s="23"/>
      <c r="I40" s="12"/>
      <c r="J40" s="98"/>
      <c r="K40" s="67"/>
      <c r="L40" s="23">
        <f t="shared" si="0"/>
        <v>16632620.473599996</v>
      </c>
      <c r="M40" s="10"/>
    </row>
    <row r="41" spans="1:13" x14ac:dyDescent="0.25">
      <c r="A41" s="22"/>
      <c r="B41" s="20"/>
      <c r="C41" s="45"/>
      <c r="D41" s="38"/>
      <c r="F41" s="25"/>
      <c r="G41" s="26"/>
      <c r="H41" s="23"/>
      <c r="I41" s="24"/>
      <c r="J41" s="95"/>
      <c r="K41" s="67"/>
      <c r="L41" s="23">
        <f t="shared" si="0"/>
        <v>16632620.473599996</v>
      </c>
      <c r="M41" s="10"/>
    </row>
    <row r="42" spans="1:13" x14ac:dyDescent="0.25">
      <c r="A42" s="22"/>
      <c r="B42" s="20"/>
      <c r="C42" s="45"/>
      <c r="D42" s="38"/>
      <c r="E42" s="16"/>
      <c r="F42" s="25"/>
      <c r="G42" s="26"/>
      <c r="H42" s="23"/>
      <c r="I42" s="24"/>
      <c r="J42" s="44"/>
      <c r="K42" s="36"/>
      <c r="L42" s="23">
        <f t="shared" si="0"/>
        <v>16632620.473599996</v>
      </c>
      <c r="M42" s="10"/>
    </row>
    <row r="43" spans="1:13" ht="15.75" thickBot="1" x14ac:dyDescent="0.3">
      <c r="A43" s="31"/>
      <c r="B43" s="32"/>
      <c r="C43" s="40"/>
      <c r="D43" s="33"/>
      <c r="E43" s="49"/>
      <c r="F43" s="34"/>
      <c r="G43" s="35"/>
      <c r="H43" s="30"/>
      <c r="I43" s="41">
        <v>0</v>
      </c>
      <c r="J43" s="42">
        <v>0</v>
      </c>
      <c r="K43" s="36"/>
      <c r="L43" s="23">
        <f t="shared" si="0"/>
        <v>16632620.473599996</v>
      </c>
      <c r="M43" s="10"/>
    </row>
    <row r="44" spans="1:13" x14ac:dyDescent="0.25">
      <c r="A44" s="48"/>
      <c r="B44" s="50"/>
      <c r="C44" s="50"/>
      <c r="D44" s="50"/>
      <c r="E44" s="50"/>
      <c r="F44" s="50"/>
      <c r="G44" s="50"/>
      <c r="H44" s="51">
        <f>SUM(H15:H43)</f>
        <v>17026589.373599999</v>
      </c>
      <c r="I44" s="52">
        <f>SUM(I34:I43)</f>
        <v>1960.746715134992</v>
      </c>
      <c r="J44" s="53">
        <f>SUM(J15:J43)</f>
        <v>393968.9</v>
      </c>
      <c r="K44" s="50"/>
      <c r="L44" s="54">
        <f>H44-J44</f>
        <v>16632620.473599998</v>
      </c>
    </row>
    <row r="45" spans="1:13" ht="15.75" thickBot="1" x14ac:dyDescent="0.3">
      <c r="A45" s="73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6"/>
    </row>
    <row r="46" spans="1:13" x14ac:dyDescent="0.25">
      <c r="A46" s="2"/>
      <c r="B46" s="57"/>
      <c r="C46" s="57"/>
      <c r="D46" s="57"/>
      <c r="E46" s="57"/>
      <c r="F46" s="57"/>
      <c r="G46" s="57"/>
      <c r="H46" s="57"/>
      <c r="I46" s="58"/>
      <c r="J46" s="59"/>
      <c r="K46" s="57"/>
      <c r="L46" s="60"/>
    </row>
    <row r="47" spans="1:13" x14ac:dyDescent="0.25">
      <c r="A47" s="2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60"/>
    </row>
    <row r="48" spans="1:13" x14ac:dyDescent="0.25">
      <c r="A48" s="2"/>
      <c r="B48" s="57"/>
      <c r="C48" s="57" t="s">
        <v>22</v>
      </c>
      <c r="D48" s="57"/>
      <c r="E48" s="57"/>
      <c r="F48" s="57" t="s">
        <v>6</v>
      </c>
      <c r="G48" s="57"/>
      <c r="H48" s="57"/>
      <c r="I48" s="57"/>
      <c r="J48" s="57" t="s">
        <v>21</v>
      </c>
      <c r="K48" s="57"/>
      <c r="L48" s="60">
        <f>H44-J44</f>
        <v>16632620.473599998</v>
      </c>
    </row>
    <row r="49" spans="1:12" x14ac:dyDescent="0.25">
      <c r="A49" s="2"/>
      <c r="B49" s="57"/>
      <c r="C49" s="57" t="s">
        <v>23</v>
      </c>
      <c r="D49" s="57"/>
      <c r="E49" s="57"/>
      <c r="F49" s="57" t="s">
        <v>24</v>
      </c>
      <c r="G49" s="57"/>
      <c r="H49" s="57"/>
      <c r="I49" s="57"/>
      <c r="J49" s="57" t="s">
        <v>25</v>
      </c>
      <c r="K49" s="57"/>
      <c r="L49" s="60"/>
    </row>
    <row r="50" spans="1:12" x14ac:dyDescent="0.25">
      <c r="A50" s="2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60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3" spans="1:12" x14ac:dyDescent="0.25">
      <c r="H53" s="100"/>
    </row>
  </sheetData>
  <mergeCells count="3">
    <mergeCell ref="A9:L9"/>
    <mergeCell ref="A10:L10"/>
    <mergeCell ref="A11:L11"/>
  </mergeCells>
  <pageMargins left="1.2598425196850394" right="0.51181102362204722" top="0.27559055118110237" bottom="0.19685039370078741" header="0.31496062992125984" footer="0.31496062992125984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C58961295EC479880CE849C4524C8" ma:contentTypeVersion="10" ma:contentTypeDescription="Crear nuevo documento." ma:contentTypeScope="" ma:versionID="c808faa4960236352fbe0083d70048d0">
  <xsd:schema xmlns:xsd="http://www.w3.org/2001/XMLSchema" xmlns:xs="http://www.w3.org/2001/XMLSchema" xmlns:p="http://schemas.microsoft.com/office/2006/metadata/properties" xmlns:ns3="718184e8-f819-41aa-a9f7-6e228bc2f040" targetNamespace="http://schemas.microsoft.com/office/2006/metadata/properties" ma:root="true" ma:fieldsID="a58c4d9b6a097680bf649723e3b5f55a" ns3:_="">
    <xsd:import namespace="718184e8-f819-41aa-a9f7-6e228bc2f0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184e8-f819-41aa-a9f7-6e228bc2f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9383BD-3C37-4805-9692-D5B2641F777A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18184e8-f819-41aa-a9f7-6e228bc2f040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613E97F-DE80-4B62-909C-2823A97F1D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26E7AD-3333-4BD7-9092-D7924259B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184e8-f819-41aa-a9f7-6e228bc2f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feb2022</vt:lpstr>
      <vt:lpstr>'enero feb2022'!Área_de_impresión</vt:lpstr>
      <vt:lpstr>'enero feb2022'!Títulos_a_imprimir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cp:lastPrinted>2022-04-20T15:38:42Z</cp:lastPrinted>
  <dcterms:created xsi:type="dcterms:W3CDTF">2018-10-19T15:39:09Z</dcterms:created>
  <dcterms:modified xsi:type="dcterms:W3CDTF">2022-04-20T15:38:58Z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0x010100550C58961295EC479880CE849C4524C8</vt:lpwstr>
  </property>
</Properties>
</file>